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Лист1" sheetId="3" r:id="rId1"/>
    <sheet name="Лист2" sheetId="2" r:id="rId2"/>
  </sheets>
  <definedNames>
    <definedName name="_xlnm.Print_Titles" localSheetId="0">Лист1!$10:$11</definedName>
    <definedName name="_xlnm.Print_Area" localSheetId="0">Лист1!$A$2:$N$57</definedName>
  </definedNames>
  <calcPr calcId="124519"/>
</workbook>
</file>

<file path=xl/calcChain.xml><?xml version="1.0" encoding="utf-8"?>
<calcChain xmlns="http://schemas.openxmlformats.org/spreadsheetml/2006/main">
  <c r="C41" i="3"/>
  <c r="C43" s="1"/>
  <c r="M44"/>
  <c r="L22"/>
  <c r="L28"/>
  <c r="L40" s="1"/>
  <c r="L43" s="1"/>
  <c r="L44" s="1"/>
  <c r="N22"/>
  <c r="N28"/>
  <c r="N40"/>
  <c r="N43" s="1"/>
  <c r="N44" s="1"/>
  <c r="D22"/>
  <c r="D28"/>
  <c r="D40"/>
  <c r="O40" s="1"/>
  <c r="E22"/>
  <c r="O22" s="1"/>
  <c r="E28"/>
  <c r="F22"/>
  <c r="F28"/>
  <c r="F40" s="1"/>
  <c r="F43" s="1"/>
  <c r="F44" s="1"/>
  <c r="G28"/>
  <c r="G40" s="1"/>
  <c r="G43" s="1"/>
  <c r="G44" s="1"/>
  <c r="H22"/>
  <c r="H40" s="1"/>
  <c r="H43" s="1"/>
  <c r="H44" s="1"/>
  <c r="H28"/>
  <c r="I22"/>
  <c r="I40"/>
  <c r="I43" s="1"/>
  <c r="I44" s="1"/>
  <c r="I28"/>
  <c r="J22"/>
  <c r="J40" s="1"/>
  <c r="J43" s="1"/>
  <c r="J44" s="1"/>
  <c r="J28"/>
  <c r="K22"/>
  <c r="K40"/>
  <c r="K43" s="1"/>
  <c r="K44" s="1"/>
  <c r="K28"/>
  <c r="E13"/>
  <c r="O13" s="1"/>
  <c r="M22"/>
  <c r="O45"/>
  <c r="O42"/>
  <c r="O37"/>
  <c r="O33"/>
  <c r="O32"/>
  <c r="O31"/>
  <c r="O30"/>
  <c r="O29"/>
  <c r="O27"/>
  <c r="O26"/>
  <c r="O25"/>
  <c r="O24"/>
  <c r="O21"/>
  <c r="O20"/>
  <c r="O19"/>
  <c r="O18"/>
  <c r="D43"/>
  <c r="D44" s="1"/>
  <c r="O16"/>
  <c r="E40" l="1"/>
  <c r="E43" s="1"/>
  <c r="E44" s="1"/>
  <c r="O28"/>
  <c r="O43"/>
  <c r="O44" s="1"/>
</calcChain>
</file>

<file path=xl/sharedStrings.xml><?xml version="1.0" encoding="utf-8"?>
<sst xmlns="http://schemas.openxmlformats.org/spreadsheetml/2006/main" count="65" uniqueCount="60">
  <si>
    <t>Показатели</t>
  </si>
  <si>
    <t>Код строк</t>
  </si>
  <si>
    <t xml:space="preserve"> Среднеэксплуатируемая площадь нежилых помещений</t>
  </si>
  <si>
    <t>2. Полная себестоимость содержания и ремонта жилищного фонда (т.руб.)</t>
  </si>
  <si>
    <t>Ремонт конструктивных элементов жилых зданий- всего</t>
  </si>
  <si>
    <t>В т.ч.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</si>
  <si>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</si>
  <si>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</si>
  <si>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>Материалы</t>
  </si>
  <si>
    <t>Прочие прямые расходы по ремонту конструктивных элементов жилых зданий</t>
  </si>
  <si>
    <t>Ремонт и обслуживание внутридомового инженерного оборудования- всего</t>
  </si>
  <si>
    <t>Оплата труда рабочих, выполняющих ремонт и обслуживание внутридомового оборудования</t>
  </si>
  <si>
    <t>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</si>
  <si>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–всего</t>
  </si>
  <si>
    <t>Оплата труда рабочих, занятых благоустройством и обслуживанием</t>
  </si>
  <si>
    <t>Услуги сторонних организаций</t>
  </si>
  <si>
    <t>Прочие расходы по обеспечению санитарного состояния жилых зданий и придомовой территории</t>
  </si>
  <si>
    <t>Ремонтный фонд (капитальный ремонт жилья)</t>
  </si>
  <si>
    <t>Прочие прямые затраты</t>
  </si>
  <si>
    <t>Общеэксплуатационные расходы</t>
  </si>
  <si>
    <t xml:space="preserve">Итого расходов по эксплуатации </t>
  </si>
  <si>
    <t>(ст.0300+0400+0500+0600+0700+0800)</t>
  </si>
  <si>
    <t>Внеэксплутационные расходы</t>
  </si>
  <si>
    <t>Всего расходов по полной себестоимости (ст. 1000+1100)</t>
  </si>
  <si>
    <t>В т.ч. от населения</t>
  </si>
  <si>
    <t>ЖЭУ-3</t>
  </si>
  <si>
    <t>ООО "ЖилищникСтрой"</t>
  </si>
  <si>
    <t>ООО "Сантехник"</t>
  </si>
  <si>
    <t>ИП Рыскин В.А.</t>
  </si>
  <si>
    <t>ИП Крысина А.К.</t>
  </si>
  <si>
    <t>ИП Юртаев В.Г.</t>
  </si>
  <si>
    <t>ИП БикуловМ.З.</t>
  </si>
  <si>
    <t>ИП Ячменев С.А.</t>
  </si>
  <si>
    <t>Форма 6-ж</t>
  </si>
  <si>
    <t>Утверждена</t>
  </si>
  <si>
    <t>Содержание и ремонт жилищного фонда</t>
  </si>
  <si>
    <t>Отрасль (вид деятельности)</t>
  </si>
  <si>
    <r>
      <t>1. Натуральные показатели (тыс.м</t>
    </r>
    <r>
      <rPr>
        <b/>
        <vertAlign val="super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)</t>
    </r>
  </si>
  <si>
    <r>
      <t>Себестоимость содержания и ремонта 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общей площади жилья</t>
    </r>
  </si>
  <si>
    <t>Общежит</t>
  </si>
  <si>
    <t>Авдеев ЖЭУ-6</t>
  </si>
  <si>
    <t>Дом управ №26</t>
  </si>
  <si>
    <t>Итого I полугодие 2005 г.</t>
  </si>
  <si>
    <t>Среднеэксплуатируемая приведенная общая площадь жилых помещений (общая квартирная площадь по СРЦ) м2</t>
  </si>
  <si>
    <t>Справочно ЭОТ(экономич.обоснованный тариф)</t>
  </si>
  <si>
    <t>Организация  ООО УК "Домоуправление №27"</t>
  </si>
  <si>
    <t>Отчётная калькуляция себестоимости содержания и ремонта жилищного фонда</t>
  </si>
  <si>
    <t xml:space="preserve">Фактически с начала года </t>
  </si>
  <si>
    <t>Директор ООО УК "Домоуправление №27"</t>
  </si>
  <si>
    <t>Г.И.Юршев</t>
  </si>
  <si>
    <t>48-18-80</t>
  </si>
  <si>
    <t>в т.ч. Оплата работ  службы "Заказчика"</t>
  </si>
  <si>
    <t>отчисления на страхование имущества</t>
  </si>
  <si>
    <t>другие расходы</t>
  </si>
  <si>
    <t>Тариф для населения</t>
  </si>
  <si>
    <t>Примечание:ООО УК "Домоуправление №27" учреждено  с 01.11.2008г.</t>
  </si>
  <si>
    <t>Всего доходов (сод..тек.рем., упр.)</t>
  </si>
  <si>
    <t>Главный бухгалтер</t>
  </si>
  <si>
    <t>В.И.Фролова</t>
  </si>
  <si>
    <t>ЯНВАРЬ-ДЕКАБРЬ 2012г.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</si>
</sst>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8"/>
      <name val="Arial"/>
    </font>
    <font>
      <sz val="11"/>
      <name val="Times New Roman"/>
      <family val="1"/>
      <charset val="204"/>
    </font>
    <font>
      <sz val="11"/>
      <name val="Arial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view="pageBreakPreview" workbookViewId="0">
      <selection activeCell="A5" sqref="A5:O5"/>
    </sheetView>
  </sheetViews>
  <sheetFormatPr defaultRowHeight="14.25"/>
  <cols>
    <col min="1" max="1" width="76.7109375" style="1" customWidth="1"/>
    <col min="2" max="2" width="8.5703125" style="1" customWidth="1"/>
    <col min="3" max="3" width="20.28515625" style="1" customWidth="1"/>
    <col min="4" max="13" width="10.42578125" style="1" hidden="1" customWidth="1"/>
    <col min="14" max="14" width="9.5703125" style="1" hidden="1" customWidth="1"/>
    <col min="15" max="15" width="10.42578125" style="1" hidden="1" customWidth="1"/>
    <col min="16" max="16384" width="9.140625" style="1"/>
  </cols>
  <sheetData>
    <row r="1" spans="1:16" ht="15.75" customHeight="1"/>
    <row r="2" spans="1:16" ht="15.75" customHeight="1">
      <c r="C2" s="6" t="s">
        <v>33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C3" s="6" t="s">
        <v>34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1.25" customHeight="1">
      <c r="A4" s="5"/>
      <c r="B4" s="5"/>
      <c r="C4" s="6" t="s">
        <v>35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 customHeight="1">
      <c r="A5" s="17" t="s">
        <v>45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ht="12.75" customHeight="1">
      <c r="A6" s="19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6" ht="12.75" customHeight="1">
      <c r="A7" s="19" t="s">
        <v>46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6" ht="12" customHeight="1">
      <c r="A8" s="18" t="s">
        <v>59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6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6" ht="15" customHeight="1">
      <c r="A10" s="12" t="s">
        <v>0</v>
      </c>
      <c r="B10" s="13" t="s">
        <v>1</v>
      </c>
      <c r="C10" s="12" t="s">
        <v>47</v>
      </c>
      <c r="D10" s="12" t="s">
        <v>29</v>
      </c>
      <c r="E10" s="12" t="s">
        <v>25</v>
      </c>
      <c r="F10" s="12" t="s">
        <v>30</v>
      </c>
      <c r="G10" s="12" t="s">
        <v>26</v>
      </c>
      <c r="H10" s="12" t="s">
        <v>27</v>
      </c>
      <c r="I10" s="12" t="s">
        <v>28</v>
      </c>
      <c r="J10" s="12" t="s">
        <v>31</v>
      </c>
      <c r="K10" s="12" t="s">
        <v>32</v>
      </c>
      <c r="L10" s="12" t="s">
        <v>40</v>
      </c>
      <c r="M10" s="12" t="s">
        <v>41</v>
      </c>
      <c r="N10" s="12" t="s">
        <v>39</v>
      </c>
      <c r="O10" s="13" t="s">
        <v>42</v>
      </c>
    </row>
    <row r="11" spans="1:16" ht="45.75" customHeight="1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6"/>
      <c r="N11" s="15"/>
      <c r="O11" s="14"/>
    </row>
    <row r="12" spans="1:16" ht="16.5">
      <c r="A12" s="11" t="s">
        <v>37</v>
      </c>
      <c r="B12" s="7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 ht="30">
      <c r="A13" s="3" t="s">
        <v>43</v>
      </c>
      <c r="B13" s="7">
        <v>100</v>
      </c>
      <c r="C13" s="7">
        <v>128329.21</v>
      </c>
      <c r="D13" s="3">
        <v>142.64699999999999</v>
      </c>
      <c r="E13" s="3">
        <f>165.969+1.556</f>
        <v>167.52500000000001</v>
      </c>
      <c r="F13" s="3">
        <v>162.815</v>
      </c>
      <c r="G13" s="3">
        <v>149.57</v>
      </c>
      <c r="H13" s="3">
        <v>258.27199999999999</v>
      </c>
      <c r="I13" s="3">
        <v>128.34399999999999</v>
      </c>
      <c r="J13" s="3">
        <v>164.22</v>
      </c>
      <c r="K13" s="3">
        <v>79.599999999999994</v>
      </c>
      <c r="L13" s="3">
        <v>188.5</v>
      </c>
      <c r="M13" s="3">
        <v>147.29300000000001</v>
      </c>
      <c r="N13" s="3">
        <v>35.341999999999999</v>
      </c>
      <c r="O13" s="3">
        <f>SUM(C13:N13)</f>
        <v>129953.33800000002</v>
      </c>
    </row>
    <row r="14" spans="1:16" ht="15">
      <c r="A14" s="3" t="s">
        <v>2</v>
      </c>
      <c r="B14" s="7">
        <v>200</v>
      </c>
      <c r="C14" s="7">
        <v>110030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ht="17.25" customHeight="1">
      <c r="A15" s="11" t="s">
        <v>3</v>
      </c>
      <c r="B15" s="7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 ht="15">
      <c r="A16" s="3" t="s">
        <v>4</v>
      </c>
      <c r="B16" s="7">
        <v>300</v>
      </c>
      <c r="C16" s="8">
        <v>9881.2999999999993</v>
      </c>
      <c r="D16" s="3">
        <v>552.4</v>
      </c>
      <c r="E16" s="3">
        <v>379.2</v>
      </c>
      <c r="F16" s="3">
        <v>382.6</v>
      </c>
      <c r="G16" s="3">
        <v>411.85</v>
      </c>
      <c r="H16" s="3">
        <v>603.9</v>
      </c>
      <c r="I16" s="3">
        <v>169</v>
      </c>
      <c r="J16" s="3">
        <v>541.20000000000005</v>
      </c>
      <c r="K16" s="3">
        <v>175.7</v>
      </c>
      <c r="L16" s="3">
        <v>253.2</v>
      </c>
      <c r="M16" s="3"/>
      <c r="N16" s="3">
        <v>161.6</v>
      </c>
      <c r="O16" s="3">
        <f>SUM(C16:N16)</f>
        <v>13511.950000000003</v>
      </c>
    </row>
    <row r="17" spans="1:15" ht="15">
      <c r="A17" s="11" t="s">
        <v>5</v>
      </c>
      <c r="B17" s="7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30">
      <c r="A18" s="3" t="s">
        <v>6</v>
      </c>
      <c r="B18" s="7">
        <v>310</v>
      </c>
      <c r="C18" s="7">
        <v>1182.5</v>
      </c>
      <c r="D18" s="3">
        <v>255.6</v>
      </c>
      <c r="E18" s="3">
        <v>164.2</v>
      </c>
      <c r="F18" s="3">
        <v>156.6</v>
      </c>
      <c r="G18" s="3">
        <v>142.34</v>
      </c>
      <c r="H18" s="3">
        <v>261.7</v>
      </c>
      <c r="I18" s="3">
        <v>104</v>
      </c>
      <c r="J18" s="3">
        <v>131.6</v>
      </c>
      <c r="K18" s="3">
        <v>85.4</v>
      </c>
      <c r="L18" s="3">
        <v>102.2</v>
      </c>
      <c r="M18" s="3"/>
      <c r="N18" s="3">
        <v>121</v>
      </c>
      <c r="O18" s="3">
        <f>SUM(C18:N18)</f>
        <v>2707.1399999999994</v>
      </c>
    </row>
    <row r="19" spans="1:15" ht="15">
      <c r="A19" s="3" t="s">
        <v>7</v>
      </c>
      <c r="B19" s="7">
        <v>320</v>
      </c>
      <c r="C19" s="7">
        <v>236.6</v>
      </c>
      <c r="D19" s="3">
        <v>36</v>
      </c>
      <c r="E19" s="3">
        <v>22.3</v>
      </c>
      <c r="F19" s="3">
        <v>22.2</v>
      </c>
      <c r="G19" s="3">
        <v>20.059999999999999</v>
      </c>
      <c r="H19" s="3">
        <v>38.4</v>
      </c>
      <c r="I19" s="3">
        <v>15</v>
      </c>
      <c r="J19" s="3">
        <v>18.5</v>
      </c>
      <c r="K19" s="3">
        <v>12</v>
      </c>
      <c r="L19" s="3">
        <v>14.4</v>
      </c>
      <c r="M19" s="3"/>
      <c r="N19" s="3">
        <v>18.7</v>
      </c>
      <c r="O19" s="3">
        <f>SUM(C19:N19)</f>
        <v>454.15999999999997</v>
      </c>
    </row>
    <row r="20" spans="1:15" ht="15">
      <c r="A20" s="3" t="s">
        <v>8</v>
      </c>
      <c r="B20" s="7">
        <v>330</v>
      </c>
      <c r="C20" s="7">
        <v>8321.1</v>
      </c>
      <c r="D20" s="3">
        <v>120.5</v>
      </c>
      <c r="E20" s="3">
        <v>71</v>
      </c>
      <c r="F20" s="3">
        <v>91.9</v>
      </c>
      <c r="G20" s="3">
        <v>74.790000000000006</v>
      </c>
      <c r="H20" s="3">
        <v>125.9</v>
      </c>
      <c r="I20" s="3">
        <v>44</v>
      </c>
      <c r="J20" s="3">
        <v>119.7</v>
      </c>
      <c r="K20" s="3">
        <v>23.9</v>
      </c>
      <c r="L20" s="3">
        <v>68.400000000000006</v>
      </c>
      <c r="M20" s="3"/>
      <c r="N20" s="3">
        <v>1.3</v>
      </c>
      <c r="O20" s="3">
        <f>SUM(C20:N20)</f>
        <v>9062.49</v>
      </c>
    </row>
    <row r="21" spans="1:15" ht="15">
      <c r="A21" s="3" t="s">
        <v>9</v>
      </c>
      <c r="B21" s="7">
        <v>340</v>
      </c>
      <c r="C21" s="7">
        <v>141.1</v>
      </c>
      <c r="D21" s="3">
        <v>140.30000000000001</v>
      </c>
      <c r="E21" s="3">
        <v>121.7</v>
      </c>
      <c r="F21" s="3">
        <v>112</v>
      </c>
      <c r="G21" s="3">
        <v>174.66</v>
      </c>
      <c r="H21" s="3">
        <v>177.9</v>
      </c>
      <c r="I21" s="3">
        <v>6</v>
      </c>
      <c r="J21" s="3">
        <v>271.39999999999998</v>
      </c>
      <c r="K21" s="3">
        <v>54.4</v>
      </c>
      <c r="L21" s="3">
        <v>68.2</v>
      </c>
      <c r="M21" s="3"/>
      <c r="N21" s="3">
        <v>20.6</v>
      </c>
      <c r="O21" s="3">
        <f>SUM(C21:N21)</f>
        <v>1288.26</v>
      </c>
    </row>
    <row r="22" spans="1:15" ht="17.25" customHeight="1">
      <c r="A22" s="11" t="s">
        <v>10</v>
      </c>
      <c r="B22" s="7">
        <v>400</v>
      </c>
      <c r="C22" s="8">
        <v>3084.4</v>
      </c>
      <c r="D22" s="3">
        <f>D24+D25+D26+D27</f>
        <v>1342.7</v>
      </c>
      <c r="E22" s="3">
        <f>E24+E25+E26+E27</f>
        <v>1252.5000000000002</v>
      </c>
      <c r="F22" s="3">
        <f>F24+F25+F26+F27</f>
        <v>977.90000000000009</v>
      </c>
      <c r="G22" s="3">
        <v>658.43</v>
      </c>
      <c r="H22" s="3">
        <f t="shared" ref="H22:N22" si="0">H24+H25+H26+H27</f>
        <v>1776.2</v>
      </c>
      <c r="I22" s="3">
        <f t="shared" si="0"/>
        <v>876.8</v>
      </c>
      <c r="J22" s="3">
        <f t="shared" si="0"/>
        <v>832.19999999999993</v>
      </c>
      <c r="K22" s="3">
        <f t="shared" si="0"/>
        <v>358.30000000000007</v>
      </c>
      <c r="L22" s="3">
        <f t="shared" si="0"/>
        <v>803.2</v>
      </c>
      <c r="M22" s="3">
        <f t="shared" si="0"/>
        <v>876.2</v>
      </c>
      <c r="N22" s="3">
        <f t="shared" si="0"/>
        <v>117.19999999999999</v>
      </c>
      <c r="O22" s="3">
        <f>SUM(C22:N22)</f>
        <v>12956.030000000002</v>
      </c>
    </row>
    <row r="23" spans="1:15" ht="15">
      <c r="A23" s="11" t="s">
        <v>5</v>
      </c>
      <c r="B23" s="7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2.25" customHeight="1">
      <c r="A24" s="3" t="s">
        <v>11</v>
      </c>
      <c r="B24" s="7">
        <v>410</v>
      </c>
      <c r="C24" s="7">
        <v>1016.8</v>
      </c>
      <c r="D24" s="3">
        <v>824.6</v>
      </c>
      <c r="E24" s="3">
        <v>727.7</v>
      </c>
      <c r="F24" s="3">
        <v>542.20000000000005</v>
      </c>
      <c r="G24" s="3">
        <v>394.21</v>
      </c>
      <c r="H24" s="3">
        <v>1087.5999999999999</v>
      </c>
      <c r="I24" s="3">
        <v>548</v>
      </c>
      <c r="J24" s="3">
        <v>451</v>
      </c>
      <c r="K24" s="3">
        <v>172.4</v>
      </c>
      <c r="L24" s="3">
        <v>475.1</v>
      </c>
      <c r="M24" s="3">
        <v>596</v>
      </c>
      <c r="N24" s="3">
        <v>21</v>
      </c>
      <c r="O24" s="3">
        <f t="shared" ref="O24:O31" si="1">SUM(C24:N24)</f>
        <v>6856.6100000000006</v>
      </c>
    </row>
    <row r="25" spans="1:15" ht="18.75" customHeight="1">
      <c r="A25" s="3" t="s">
        <v>7</v>
      </c>
      <c r="B25" s="7">
        <v>420</v>
      </c>
      <c r="C25" s="7">
        <v>199</v>
      </c>
      <c r="D25" s="3">
        <v>114.5</v>
      </c>
      <c r="E25" s="3">
        <v>103.2</v>
      </c>
      <c r="F25" s="3">
        <v>77</v>
      </c>
      <c r="G25" s="3">
        <v>55.59</v>
      </c>
      <c r="H25" s="3">
        <v>163.80000000000001</v>
      </c>
      <c r="I25" s="3">
        <v>77.8</v>
      </c>
      <c r="J25" s="3">
        <v>63.3</v>
      </c>
      <c r="K25" s="3">
        <v>22.8</v>
      </c>
      <c r="L25" s="3">
        <v>67.900000000000006</v>
      </c>
      <c r="M25" s="3">
        <v>156.19999999999999</v>
      </c>
      <c r="N25" s="3">
        <v>3.4</v>
      </c>
      <c r="O25" s="3">
        <f t="shared" si="1"/>
        <v>1104.4899999999998</v>
      </c>
    </row>
    <row r="26" spans="1:15" ht="15">
      <c r="A26" s="3" t="s">
        <v>8</v>
      </c>
      <c r="B26" s="7">
        <v>430</v>
      </c>
      <c r="C26" s="7">
        <v>146.30000000000001</v>
      </c>
      <c r="D26" s="3">
        <v>194.1</v>
      </c>
      <c r="E26" s="3">
        <v>206.4</v>
      </c>
      <c r="F26" s="3">
        <v>122</v>
      </c>
      <c r="G26" s="3">
        <v>83.34</v>
      </c>
      <c r="H26" s="3">
        <v>438.6</v>
      </c>
      <c r="I26" s="3">
        <v>85</v>
      </c>
      <c r="J26" s="3">
        <v>133.80000000000001</v>
      </c>
      <c r="K26" s="3">
        <v>75.5</v>
      </c>
      <c r="L26" s="3">
        <v>117.2</v>
      </c>
      <c r="M26" s="3">
        <v>100</v>
      </c>
      <c r="N26" s="3">
        <v>25.7</v>
      </c>
      <c r="O26" s="3">
        <f t="shared" si="1"/>
        <v>1727.94</v>
      </c>
    </row>
    <row r="27" spans="1:15" ht="30">
      <c r="A27" s="3" t="s">
        <v>12</v>
      </c>
      <c r="B27" s="7">
        <v>440</v>
      </c>
      <c r="C27" s="7">
        <v>405.6</v>
      </c>
      <c r="D27" s="3">
        <v>209.5</v>
      </c>
      <c r="E27" s="3">
        <v>215.2</v>
      </c>
      <c r="F27" s="3">
        <v>236.7</v>
      </c>
      <c r="G27" s="3">
        <v>125.29</v>
      </c>
      <c r="H27" s="3">
        <v>86.2</v>
      </c>
      <c r="I27" s="3">
        <v>166</v>
      </c>
      <c r="J27" s="3">
        <v>184.1</v>
      </c>
      <c r="K27" s="3">
        <v>87.6</v>
      </c>
      <c r="L27" s="3">
        <v>143</v>
      </c>
      <c r="M27" s="3">
        <v>24</v>
      </c>
      <c r="N27" s="3">
        <v>67.099999999999994</v>
      </c>
      <c r="O27" s="3">
        <f t="shared" si="1"/>
        <v>1950.2899999999997</v>
      </c>
    </row>
    <row r="28" spans="1:15" ht="30" customHeight="1">
      <c r="A28" s="11" t="s">
        <v>13</v>
      </c>
      <c r="B28" s="7">
        <v>500</v>
      </c>
      <c r="C28" s="8">
        <v>3943.7</v>
      </c>
      <c r="D28" s="3">
        <f>D29+D30+D31+D33+D32</f>
        <v>951.4</v>
      </c>
      <c r="E28" s="3">
        <f>E29+E30+E31+E33+E32</f>
        <v>863</v>
      </c>
      <c r="F28" s="3">
        <f>F29+F30+F31+F33</f>
        <v>877.1</v>
      </c>
      <c r="G28" s="3">
        <f t="shared" ref="G28:L28" si="2">G29+G30+G31+G33+G32</f>
        <v>479.71</v>
      </c>
      <c r="H28" s="3">
        <f t="shared" si="2"/>
        <v>894.6</v>
      </c>
      <c r="I28" s="3">
        <f t="shared" si="2"/>
        <v>788</v>
      </c>
      <c r="J28" s="3">
        <f t="shared" si="2"/>
        <v>533</v>
      </c>
      <c r="K28" s="3">
        <f t="shared" si="2"/>
        <v>277.09999999999997</v>
      </c>
      <c r="L28" s="3">
        <f t="shared" si="2"/>
        <v>576.79999999999995</v>
      </c>
      <c r="M28" s="3"/>
      <c r="N28" s="3">
        <f>N29+N30+N31+N33+N32</f>
        <v>606.69999999999993</v>
      </c>
      <c r="O28" s="3">
        <f t="shared" si="1"/>
        <v>10791.11</v>
      </c>
    </row>
    <row r="29" spans="1:15" ht="15">
      <c r="A29" s="3" t="s">
        <v>14</v>
      </c>
      <c r="B29" s="7">
        <v>510</v>
      </c>
      <c r="C29" s="7">
        <v>2825.4</v>
      </c>
      <c r="D29" s="3">
        <v>681.4</v>
      </c>
      <c r="E29" s="3">
        <v>741.8</v>
      </c>
      <c r="F29" s="3">
        <v>703.4</v>
      </c>
      <c r="G29" s="3">
        <v>353.94</v>
      </c>
      <c r="H29" s="3">
        <v>722.7</v>
      </c>
      <c r="I29" s="3">
        <v>514</v>
      </c>
      <c r="J29" s="3">
        <v>392.4</v>
      </c>
      <c r="K29" s="3">
        <v>214.6</v>
      </c>
      <c r="L29" s="3">
        <v>371.3</v>
      </c>
      <c r="M29" s="3"/>
      <c r="N29" s="3">
        <v>492.2</v>
      </c>
      <c r="O29" s="3">
        <f t="shared" si="1"/>
        <v>8013.1399999999994</v>
      </c>
    </row>
    <row r="30" spans="1:15" ht="15">
      <c r="A30" s="3" t="s">
        <v>7</v>
      </c>
      <c r="B30" s="7">
        <v>520</v>
      </c>
      <c r="C30" s="7">
        <v>564.6</v>
      </c>
      <c r="D30" s="3">
        <v>95.6</v>
      </c>
      <c r="E30" s="3">
        <v>102.2</v>
      </c>
      <c r="F30" s="3">
        <v>99.9</v>
      </c>
      <c r="G30" s="3">
        <v>50.3</v>
      </c>
      <c r="H30" s="3">
        <v>108.8</v>
      </c>
      <c r="I30" s="3">
        <v>74</v>
      </c>
      <c r="J30" s="3">
        <v>54.3</v>
      </c>
      <c r="K30" s="3">
        <v>31.8</v>
      </c>
      <c r="L30" s="3">
        <v>52.4</v>
      </c>
      <c r="M30" s="3"/>
      <c r="N30" s="3">
        <v>77.599999999999994</v>
      </c>
      <c r="O30" s="3">
        <f t="shared" si="1"/>
        <v>1311.5</v>
      </c>
    </row>
    <row r="31" spans="1:15" ht="15">
      <c r="A31" s="3" t="s">
        <v>8</v>
      </c>
      <c r="B31" s="7">
        <v>530</v>
      </c>
      <c r="C31" s="7">
        <v>505.6</v>
      </c>
      <c r="D31" s="3">
        <v>55</v>
      </c>
      <c r="E31" s="3">
        <v>14.7</v>
      </c>
      <c r="F31" s="3">
        <v>19.100000000000001</v>
      </c>
      <c r="G31" s="3">
        <v>30.03</v>
      </c>
      <c r="H31" s="3">
        <v>59.6</v>
      </c>
      <c r="I31" s="3">
        <v>28</v>
      </c>
      <c r="J31" s="3">
        <v>33.9</v>
      </c>
      <c r="K31" s="3">
        <v>13</v>
      </c>
      <c r="L31" s="3">
        <v>31.3</v>
      </c>
      <c r="M31" s="3"/>
      <c r="N31" s="3">
        <v>5.4</v>
      </c>
      <c r="O31" s="3">
        <f t="shared" si="1"/>
        <v>795.63</v>
      </c>
    </row>
    <row r="32" spans="1:15" ht="15">
      <c r="A32" s="3" t="s">
        <v>15</v>
      </c>
      <c r="B32" s="7">
        <v>550</v>
      </c>
      <c r="C32" s="7">
        <v>11.6</v>
      </c>
      <c r="D32" s="3">
        <v>113.3</v>
      </c>
      <c r="E32" s="3">
        <v>4.3</v>
      </c>
      <c r="F32" s="3"/>
      <c r="G32" s="3">
        <v>44.64</v>
      </c>
      <c r="H32" s="3">
        <v>3.5</v>
      </c>
      <c r="I32" s="3">
        <v>165</v>
      </c>
      <c r="J32" s="3">
        <v>0</v>
      </c>
      <c r="K32" s="3">
        <v>0</v>
      </c>
      <c r="L32" s="3">
        <v>77.900000000000006</v>
      </c>
      <c r="M32" s="3"/>
      <c r="N32" s="3">
        <v>2.1</v>
      </c>
      <c r="O32" s="3">
        <f>SUM(C32:N32)</f>
        <v>422.34000000000003</v>
      </c>
    </row>
    <row r="33" spans="1:15" ht="33" customHeight="1">
      <c r="A33" s="3" t="s">
        <v>16</v>
      </c>
      <c r="B33" s="7">
        <v>560</v>
      </c>
      <c r="C33" s="7">
        <v>36.5</v>
      </c>
      <c r="D33" s="3">
        <v>6.1</v>
      </c>
      <c r="E33" s="3"/>
      <c r="F33" s="3">
        <v>54.7</v>
      </c>
      <c r="G33" s="3">
        <v>0.8</v>
      </c>
      <c r="H33" s="3"/>
      <c r="I33" s="3">
        <v>7</v>
      </c>
      <c r="J33" s="3">
        <v>52.4</v>
      </c>
      <c r="K33" s="3">
        <v>17.7</v>
      </c>
      <c r="L33" s="3">
        <v>43.9</v>
      </c>
      <c r="M33" s="3"/>
      <c r="N33" s="3">
        <v>29.4</v>
      </c>
      <c r="O33" s="3">
        <f>SUM(C33:N33)</f>
        <v>248.5</v>
      </c>
    </row>
    <row r="34" spans="1:15" ht="16.5" customHeight="1">
      <c r="A34" s="3" t="s">
        <v>17</v>
      </c>
      <c r="B34" s="7">
        <v>600</v>
      </c>
      <c r="C34" s="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6.5" customHeight="1">
      <c r="A35" s="3" t="s">
        <v>18</v>
      </c>
      <c r="B35" s="7">
        <v>700</v>
      </c>
      <c r="C35" s="7">
        <v>3968.7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6.5" customHeight="1">
      <c r="A36" s="3" t="s">
        <v>51</v>
      </c>
      <c r="B36" s="7">
        <v>710</v>
      </c>
      <c r="C36" s="7">
        <v>3452.2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>
      <c r="A37" s="3" t="s">
        <v>52</v>
      </c>
      <c r="B37" s="7">
        <v>720</v>
      </c>
      <c r="C37" s="7">
        <v>516.5</v>
      </c>
      <c r="D37" s="3">
        <v>0</v>
      </c>
      <c r="E37" s="3">
        <v>72.599999999999994</v>
      </c>
      <c r="F37" s="3"/>
      <c r="G37" s="3">
        <v>31.11</v>
      </c>
      <c r="H37" s="3"/>
      <c r="I37" s="3">
        <v>3.9</v>
      </c>
      <c r="J37" s="3">
        <v>0</v>
      </c>
      <c r="K37" s="3">
        <v>0</v>
      </c>
      <c r="L37" s="3">
        <v>0</v>
      </c>
      <c r="M37" s="3"/>
      <c r="N37" s="3">
        <v>0</v>
      </c>
      <c r="O37" s="3">
        <f>SUM(C37:N37)</f>
        <v>624.11</v>
      </c>
    </row>
    <row r="38" spans="1:15" ht="15">
      <c r="A38" s="3" t="s">
        <v>53</v>
      </c>
      <c r="B38" s="7">
        <v>730</v>
      </c>
      <c r="C38" s="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">
      <c r="A39" s="3" t="s">
        <v>19</v>
      </c>
      <c r="B39" s="7">
        <v>800</v>
      </c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>
      <c r="A40" s="11" t="s">
        <v>20</v>
      </c>
      <c r="B40" s="7">
        <v>900</v>
      </c>
      <c r="C40" s="7"/>
      <c r="D40" s="3" t="e">
        <f>D16+D22+D28+#REF!</f>
        <v>#REF!</v>
      </c>
      <c r="E40" s="3" t="e">
        <f>E16+E22+E28+#REF!+E37</f>
        <v>#REF!</v>
      </c>
      <c r="F40" s="3" t="e">
        <f>F16+F22+F28+#REF!</f>
        <v>#REF!</v>
      </c>
      <c r="G40" s="3" t="e">
        <f>G16+G22+G28+#REF!+G37</f>
        <v>#REF!</v>
      </c>
      <c r="H40" s="3" t="e">
        <f>H16+H22+H28+#REF!+H37</f>
        <v>#REF!</v>
      </c>
      <c r="I40" s="3" t="e">
        <f>I16+I22+I28+#REF!</f>
        <v>#REF!</v>
      </c>
      <c r="J40" s="3" t="e">
        <f>J16+J22+J28+#REF!</f>
        <v>#REF!</v>
      </c>
      <c r="K40" s="3" t="e">
        <f>K16+K22+K28+#REF!</f>
        <v>#REF!</v>
      </c>
      <c r="L40" s="3" t="e">
        <f>L16+L22+L28+#REF!</f>
        <v>#REF!</v>
      </c>
      <c r="M40" s="3"/>
      <c r="N40" s="3" t="e">
        <f>N16+N22+N28+#REF!</f>
        <v>#REF!</v>
      </c>
      <c r="O40" s="3" t="e">
        <f>SUM(C40:N40)</f>
        <v>#REF!</v>
      </c>
    </row>
    <row r="41" spans="1:15" ht="16.5" customHeight="1">
      <c r="A41" s="11" t="s">
        <v>21</v>
      </c>
      <c r="B41" s="7">
        <v>1000</v>
      </c>
      <c r="C41" s="8">
        <f>C16+C22+C28+C35+C39</f>
        <v>20878.099999999999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">
      <c r="A42" s="11" t="s">
        <v>22</v>
      </c>
      <c r="B42" s="7">
        <v>1100</v>
      </c>
      <c r="C42" s="7"/>
      <c r="D42" s="3">
        <v>140.30000000000001</v>
      </c>
      <c r="E42" s="3">
        <v>0</v>
      </c>
      <c r="F42" s="3">
        <v>77.599999999999994</v>
      </c>
      <c r="G42" s="3">
        <v>5.9</v>
      </c>
      <c r="H42" s="3">
        <v>143.69999999999999</v>
      </c>
      <c r="I42" s="3">
        <v>0</v>
      </c>
      <c r="J42" s="3">
        <v>83.9</v>
      </c>
      <c r="K42" s="3">
        <v>42.1</v>
      </c>
      <c r="L42" s="3">
        <v>93.8</v>
      </c>
      <c r="M42" s="3"/>
      <c r="N42" s="3">
        <v>0</v>
      </c>
      <c r="O42" s="3">
        <f>SUM(C42:N42)</f>
        <v>587.29999999999995</v>
      </c>
    </row>
    <row r="43" spans="1:15" ht="18" customHeight="1">
      <c r="A43" s="11" t="s">
        <v>23</v>
      </c>
      <c r="B43" s="7">
        <v>1200</v>
      </c>
      <c r="C43" s="8">
        <f>C41</f>
        <v>20878.099999999999</v>
      </c>
      <c r="D43" s="3" t="e">
        <f t="shared" ref="D43:L43" si="3">D40+D42</f>
        <v>#REF!</v>
      </c>
      <c r="E43" s="3" t="e">
        <f t="shared" si="3"/>
        <v>#REF!</v>
      </c>
      <c r="F43" s="3" t="e">
        <f t="shared" si="3"/>
        <v>#REF!</v>
      </c>
      <c r="G43" s="3" t="e">
        <f t="shared" si="3"/>
        <v>#REF!</v>
      </c>
      <c r="H43" s="3" t="e">
        <f t="shared" si="3"/>
        <v>#REF!</v>
      </c>
      <c r="I43" s="3" t="e">
        <f t="shared" si="3"/>
        <v>#REF!</v>
      </c>
      <c r="J43" s="3" t="e">
        <f t="shared" si="3"/>
        <v>#REF!</v>
      </c>
      <c r="K43" s="3" t="e">
        <f t="shared" si="3"/>
        <v>#REF!</v>
      </c>
      <c r="L43" s="3" t="e">
        <f t="shared" si="3"/>
        <v>#REF!</v>
      </c>
      <c r="M43" s="3">
        <v>876.2</v>
      </c>
      <c r="N43" s="3" t="e">
        <f>N40+N42</f>
        <v>#REF!</v>
      </c>
      <c r="O43" s="3" t="e">
        <f>SUM(C43:N43)</f>
        <v>#REF!</v>
      </c>
    </row>
    <row r="44" spans="1:15" ht="18" customHeight="1">
      <c r="A44" s="3" t="s">
        <v>38</v>
      </c>
      <c r="B44" s="7">
        <v>1300</v>
      </c>
      <c r="C44" s="9">
        <v>18.600000000000001</v>
      </c>
      <c r="D44" s="4" t="e">
        <f t="shared" ref="D44:L44" si="4">D43/D13/6</f>
        <v>#REF!</v>
      </c>
      <c r="E44" s="4" t="e">
        <f t="shared" si="4"/>
        <v>#REF!</v>
      </c>
      <c r="F44" s="4" t="e">
        <f t="shared" si="4"/>
        <v>#REF!</v>
      </c>
      <c r="G44" s="4" t="e">
        <f t="shared" si="4"/>
        <v>#REF!</v>
      </c>
      <c r="H44" s="4" t="e">
        <f t="shared" si="4"/>
        <v>#REF!</v>
      </c>
      <c r="I44" s="4" t="e">
        <f t="shared" si="4"/>
        <v>#REF!</v>
      </c>
      <c r="J44" s="4" t="e">
        <f t="shared" si="4"/>
        <v>#REF!</v>
      </c>
      <c r="K44" s="4" t="e">
        <f t="shared" si="4"/>
        <v>#REF!</v>
      </c>
      <c r="L44" s="4" t="e">
        <f t="shared" si="4"/>
        <v>#REF!</v>
      </c>
      <c r="M44" s="4">
        <f>M43/M13/2</f>
        <v>2.9743436551635178</v>
      </c>
      <c r="N44" s="4" t="e">
        <f>N43/N13/6</f>
        <v>#REF!</v>
      </c>
      <c r="O44" s="4" t="e">
        <f>O43/O13/6</f>
        <v>#REF!</v>
      </c>
    </row>
    <row r="45" spans="1:15" ht="15">
      <c r="A45" s="11" t="s">
        <v>56</v>
      </c>
      <c r="B45" s="7">
        <v>1500</v>
      </c>
      <c r="C45" s="8">
        <v>9510.4</v>
      </c>
      <c r="D45" s="3">
        <v>3368</v>
      </c>
      <c r="E45" s="3">
        <v>3581.9</v>
      </c>
      <c r="F45" s="3">
        <v>2740</v>
      </c>
      <c r="G45" s="3">
        <v>2040.7</v>
      </c>
      <c r="H45" s="3">
        <v>4407</v>
      </c>
      <c r="I45" s="3">
        <v>2138.1</v>
      </c>
      <c r="J45" s="3">
        <v>2544.1999999999998</v>
      </c>
      <c r="K45" s="3">
        <v>1217.5999999999999</v>
      </c>
      <c r="L45" s="3">
        <v>2165.1</v>
      </c>
      <c r="M45" s="3">
        <v>678.1</v>
      </c>
      <c r="N45" s="3">
        <v>974.6</v>
      </c>
      <c r="O45" s="3">
        <f>SUM(C45:N45)</f>
        <v>35365.699999999997</v>
      </c>
    </row>
    <row r="46" spans="1:15" ht="15">
      <c r="A46" s="3" t="s">
        <v>24</v>
      </c>
      <c r="B46" s="7">
        <v>1510</v>
      </c>
      <c r="C46" s="7">
        <v>9510.4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">
      <c r="A47" s="3" t="s">
        <v>44</v>
      </c>
      <c r="B47" s="7">
        <v>1600</v>
      </c>
      <c r="C47" s="7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">
      <c r="A48" s="3" t="s">
        <v>54</v>
      </c>
      <c r="B48" s="7">
        <v>1700</v>
      </c>
      <c r="C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3">
      <c r="A49" s="1" t="s">
        <v>55</v>
      </c>
    </row>
    <row r="51" spans="1:3">
      <c r="A51" s="1" t="s">
        <v>48</v>
      </c>
      <c r="C51" s="1" t="s">
        <v>49</v>
      </c>
    </row>
    <row r="52" spans="1:3" ht="27" customHeight="1">
      <c r="A52" s="1" t="s">
        <v>57</v>
      </c>
      <c r="C52" s="1" t="s">
        <v>58</v>
      </c>
    </row>
    <row r="54" spans="1:3">
      <c r="A54" s="1" t="s">
        <v>50</v>
      </c>
    </row>
    <row r="55" spans="1:3">
      <c r="A55" s="10"/>
    </row>
  </sheetData>
  <mergeCells count="19">
    <mergeCell ref="A5:O5"/>
    <mergeCell ref="A8:O8"/>
    <mergeCell ref="A6:O6"/>
    <mergeCell ref="A7:O7"/>
    <mergeCell ref="A10:A11"/>
    <mergeCell ref="B10:B11"/>
    <mergeCell ref="I10:I11"/>
    <mergeCell ref="J10:J11"/>
    <mergeCell ref="C10:C11"/>
    <mergeCell ref="D10:D11"/>
    <mergeCell ref="E10:E11"/>
    <mergeCell ref="F10:F11"/>
    <mergeCell ref="O10:O11"/>
    <mergeCell ref="N10:N11"/>
    <mergeCell ref="L10:L11"/>
    <mergeCell ref="G10:G11"/>
    <mergeCell ref="H10:H11"/>
    <mergeCell ref="K10:K11"/>
    <mergeCell ref="M10:M11"/>
  </mergeCells>
  <phoneticPr fontId="3" type="noConversion"/>
  <pageMargins left="0.4" right="0.41" top="0.42" bottom="0.41" header="0.38" footer="0.3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Бухгалтерия</cp:lastModifiedBy>
  <cp:lastPrinted>2011-03-17T05:25:48Z</cp:lastPrinted>
  <dcterms:created xsi:type="dcterms:W3CDTF">1996-10-08T23:32:33Z</dcterms:created>
  <dcterms:modified xsi:type="dcterms:W3CDTF">2013-02-21T12:21:59Z</dcterms:modified>
</cp:coreProperties>
</file>